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s="1"/>
  <c r="T8" i="1"/>
  <c r="U8" i="1" s="1"/>
  <c r="U9" i="1"/>
  <c r="U10" i="1"/>
  <c r="T9" i="1"/>
  <c r="T10" i="1"/>
  <c r="AC9" i="1" l="1"/>
  <c r="AC10" i="1"/>
  <c r="AC11" i="1"/>
  <c r="AC12" i="1"/>
  <c r="AC13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41" i="1"/>
  <c r="G43" i="1"/>
  <c r="X30" i="1"/>
  <c r="M16" i="1"/>
  <c r="I8" i="1"/>
  <c r="I9" i="1"/>
  <c r="I10" i="1"/>
  <c r="I11" i="1"/>
  <c r="I12" i="1"/>
  <c r="I13" i="1"/>
  <c r="I15" i="1"/>
  <c r="I16" i="1"/>
  <c r="I17" i="1"/>
  <c r="J17" i="1" s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J34" i="1" s="1"/>
  <c r="I35" i="1"/>
  <c r="I36" i="1"/>
  <c r="J36" i="1" s="1"/>
  <c r="I37" i="1"/>
  <c r="I38" i="1"/>
  <c r="I39" i="1"/>
  <c r="I40" i="1"/>
  <c r="I41" i="1"/>
  <c r="J41" i="1" s="1"/>
  <c r="I42" i="1"/>
  <c r="AC7" i="1"/>
  <c r="AB33" i="1"/>
  <c r="AB21" i="1"/>
  <c r="AB22" i="1"/>
  <c r="AB20" i="1"/>
  <c r="Z9" i="1"/>
  <c r="Z10" i="1"/>
  <c r="Z11" i="1"/>
  <c r="Z8" i="1"/>
  <c r="Z14" i="1"/>
  <c r="W30" i="1"/>
  <c r="W31" i="1"/>
  <c r="X31" i="1" s="1"/>
  <c r="W29" i="1"/>
  <c r="X29" i="1" s="1"/>
  <c r="W26" i="1"/>
  <c r="W27" i="1"/>
  <c r="X27" i="1" s="1"/>
  <c r="W25" i="1"/>
  <c r="W19" i="1"/>
  <c r="X19" i="1" s="1"/>
  <c r="W18" i="1"/>
  <c r="X18" i="1" s="1"/>
  <c r="W9" i="1"/>
  <c r="W10" i="1"/>
  <c r="W11" i="1"/>
  <c r="X11" i="1" s="1"/>
  <c r="W12" i="1"/>
  <c r="X12" i="1" s="1"/>
  <c r="W13" i="1"/>
  <c r="X13" i="1" s="1"/>
  <c r="W8" i="1"/>
  <c r="T11" i="1"/>
  <c r="T7" i="1"/>
  <c r="R26" i="1"/>
  <c r="R27" i="1"/>
  <c r="R25" i="1"/>
  <c r="O30" i="1"/>
  <c r="O29" i="1"/>
  <c r="O21" i="1"/>
  <c r="P21" i="1" s="1"/>
  <c r="O22" i="1"/>
  <c r="P22" i="1" s="1"/>
  <c r="O20" i="1"/>
  <c r="P20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7" i="1"/>
  <c r="L8" i="1"/>
  <c r="L9" i="1"/>
  <c r="L10" i="1"/>
  <c r="L11" i="1"/>
  <c r="L12" i="1"/>
  <c r="L13" i="1"/>
  <c r="L16" i="1"/>
  <c r="L18" i="1"/>
  <c r="L19" i="1"/>
  <c r="L20" i="1"/>
  <c r="L21" i="1"/>
  <c r="L22" i="1"/>
  <c r="L23" i="1"/>
  <c r="M23" i="1" s="1"/>
  <c r="L24" i="1"/>
  <c r="M24" i="1" s="1"/>
  <c r="L25" i="1"/>
  <c r="M25" i="1" s="1"/>
  <c r="L26" i="1"/>
  <c r="M26" i="1" s="1"/>
  <c r="L27" i="1"/>
  <c r="L28" i="1"/>
  <c r="M28" i="1" s="1"/>
  <c r="L29" i="1"/>
  <c r="L30" i="1"/>
  <c r="L31" i="1"/>
  <c r="L32" i="1"/>
  <c r="M32" i="1" s="1"/>
  <c r="L33" i="1"/>
  <c r="M33" i="1" s="1"/>
  <c r="L34" i="1"/>
  <c r="L35" i="1"/>
  <c r="M35" i="1" s="1"/>
  <c r="L37" i="1"/>
  <c r="M37" i="1" s="1"/>
  <c r="L38" i="1"/>
  <c r="M38" i="1" s="1"/>
  <c r="R43" i="1" l="1"/>
  <c r="T43" i="1"/>
  <c r="W43" i="1"/>
  <c r="X43" i="1"/>
  <c r="Z43" i="1"/>
  <c r="AB43" i="1"/>
  <c r="M43" i="1"/>
  <c r="P43" i="1"/>
  <c r="O43" i="1"/>
  <c r="I43" i="1"/>
  <c r="J14" i="1"/>
  <c r="L43" i="1"/>
  <c r="U43" i="1" l="1"/>
  <c r="AC8" i="1"/>
  <c r="J43" i="1"/>
  <c r="AC14" i="1"/>
  <c r="AC43" i="1" s="1"/>
</calcChain>
</file>

<file path=xl/sharedStrings.xml><?xml version="1.0" encoding="utf-8"?>
<sst xmlns="http://schemas.openxmlformats.org/spreadsheetml/2006/main" count="102" uniqueCount="74">
  <si>
    <t>№</t>
  </si>
  <si>
    <t>Наименование</t>
  </si>
  <si>
    <t>Ед.изм</t>
  </si>
  <si>
    <t>Кол-во</t>
  </si>
  <si>
    <t>Сумма</t>
  </si>
  <si>
    <t>Сульфасалициловая кислота</t>
  </si>
  <si>
    <t>килограмм</t>
  </si>
  <si>
    <t>Цоликлоны А 10мл №10</t>
  </si>
  <si>
    <t>флакон</t>
  </si>
  <si>
    <t>Цоликлоны В 10 мл №10</t>
  </si>
  <si>
    <t>Цоликлоны Д 5мл №10</t>
  </si>
  <si>
    <t>Цоликлоны АВ 10мл №10</t>
  </si>
  <si>
    <t>Краска "Азур Эозин по Романовскому"</t>
  </si>
  <si>
    <t>штука</t>
  </si>
  <si>
    <t>Карандаш по стеклу красный</t>
  </si>
  <si>
    <t>Наконечники 0-200 мкл Упаковка 1000 штук</t>
  </si>
  <si>
    <t>упаковка</t>
  </si>
  <si>
    <t>Наконечники 200-1000 мкл Упаковка 1000 штук</t>
  </si>
  <si>
    <t>Пробирка Эпиндроф1,5 мл</t>
  </si>
  <si>
    <t>Пробирка центрифужная, с красной крышкой - 6 мл</t>
  </si>
  <si>
    <t>шт</t>
  </si>
  <si>
    <t>Планшет определение группы крови</t>
  </si>
  <si>
    <t>Ерш пробирочный</t>
  </si>
  <si>
    <t>ГЕЛЬ ДЛЯ УЗИ 5л Biotouch во фл.</t>
  </si>
  <si>
    <t>канистра</t>
  </si>
  <si>
    <t>МАСКА НА РЕЗИНКАХ Biomask хирургическая трехслойная</t>
  </si>
  <si>
    <t>Презерватив № 1 с не ароматизированной смазкой "Ванька-Встанька", гладкий</t>
  </si>
  <si>
    <t>Бумага Альтон для ЭКГ</t>
  </si>
  <si>
    <t>рулон</t>
  </si>
  <si>
    <t xml:space="preserve">  ЭКГ бумага 57*25*12вн </t>
  </si>
  <si>
    <t>Пинцет металический</t>
  </si>
  <si>
    <t>Роторасширитель</t>
  </si>
  <si>
    <t>Языкадержатель</t>
  </si>
  <si>
    <t>Склянка стеклянный темный для спирта 250 гр</t>
  </si>
  <si>
    <t>Бикс для стерильных ватных щариков размер большой.Коробка стерилизационная круглая КСК-12</t>
  </si>
  <si>
    <t>Бикс для стерильных ватных щариков размер маленький.Коробка стерилизационная круглая КСК-3</t>
  </si>
  <si>
    <t xml:space="preserve">Пробирка центрифужная с делениями и винт.пробкой, 50мл, п/п, с юбкой устойчивости </t>
  </si>
  <si>
    <t xml:space="preserve">  Жгут резиновый </t>
  </si>
  <si>
    <t>штук</t>
  </si>
  <si>
    <t xml:space="preserve">  Мочеприемник стерильный 1000 мл с Ремешком, однократного применения </t>
  </si>
  <si>
    <t xml:space="preserve">  Бумага для мочевого анализатора </t>
  </si>
  <si>
    <t xml:space="preserve">Термометр ТС-7-М1 исп.6 (-30+30°С) с поверкой </t>
  </si>
  <si>
    <t>Катетер внутривенный  SURUFLON, с дополнительным портом,  стерильный, однократного применения 16,18,20</t>
  </si>
  <si>
    <t>Индикаторы 180</t>
  </si>
  <si>
    <t>индикаторы 132</t>
  </si>
  <si>
    <t>Бабочки с вакутейнером</t>
  </si>
  <si>
    <t>Вата стерильные 50гр</t>
  </si>
  <si>
    <t>Кварцевые лампы  дл.Лампа 30В</t>
  </si>
  <si>
    <t xml:space="preserve">Стерильный воздуховодНаправляющий воздуховод Guedel      </t>
  </si>
  <si>
    <t>цена Al Gani Med</t>
  </si>
  <si>
    <t>сумма Al Gani Med</t>
  </si>
  <si>
    <t>цена</t>
  </si>
  <si>
    <t>Цена ТОО Фарма Л</t>
  </si>
  <si>
    <t>Сумма ТОО Фарма Л</t>
  </si>
  <si>
    <t>Цена AG Medical Company</t>
  </si>
  <si>
    <t>Цена BBK Qazaqstan</t>
  </si>
  <si>
    <t>Сумма BBK Qazaqstan</t>
  </si>
  <si>
    <t>Цена ТОО Емші Қазахстан</t>
  </si>
  <si>
    <t>Сумма  ТОО Емші Қазахстан</t>
  </si>
  <si>
    <t>Цена ТОО NUR I Med</t>
  </si>
  <si>
    <t xml:space="preserve">Сумма ТОО NUR I Med </t>
  </si>
  <si>
    <t>Цена ТОО Аим Плюс</t>
  </si>
  <si>
    <t>Сумма ТОО Аим Плюс</t>
  </si>
  <si>
    <t>Итог Договор ТОО  Аим Плюс</t>
  </si>
  <si>
    <t>Итог Договор  Al Gani Med</t>
  </si>
  <si>
    <t>цена ТОО Демеу</t>
  </si>
  <si>
    <t>Сумма  ТОО Демеу</t>
  </si>
  <si>
    <t>Итог Договор ТОО Демеу</t>
  </si>
  <si>
    <t>Сумма ТОО AG Medical Company</t>
  </si>
  <si>
    <t>Итог ДоговорТОО AG Medical Company</t>
  </si>
  <si>
    <t>Итог Договор  BBK Qazaqstan</t>
  </si>
  <si>
    <t xml:space="preserve">Протокол
об итогах государственных закупок способом запроса ценовых предложений 
г. Алматы                                                                                                                                          02.03.2021 г.
Организатор: КГП на ПХВ «Городская поликлиника №19» УОЗ города Алматы
Юр.адрес организатора: 050054, Казахстан, г. Алматы  ул.Папанина,220, 
тел:7(727) 243-37-38.
Кол-во лотов в объявлении: 36
эл.адрес: gkkp_gp19@mail.ru
Сумма закупки 2  127 420 тенге 00 тиын.
</t>
  </si>
  <si>
    <t>Экономия</t>
  </si>
  <si>
    <r>
      <t xml:space="preserve">     Место поставки- КГП на ПХВ «Городская поликлиника №19» УОЗ города Алматы
     В ответ на приглашение к участию в закупках способом запроса ценовых предложений до истечения окончательного срока представили потенциальные поставщики: </t>
    </r>
    <r>
      <rPr>
        <b/>
        <sz val="11"/>
        <color theme="1"/>
        <rFont val="Calibri"/>
        <family val="2"/>
        <charset val="204"/>
        <scheme val="minor"/>
      </rPr>
      <t>ТОО «АИМ Плюс», ТОО "NUR I MED", ТОО "Фарма-Л",ТОО "Емші Казахстан",  ТОО "BBK QAZAQSTAN", ТОО "AG Medical Company", ТОО "Компнаия Демеу", ТОО "AI Gani Med".</t>
    </r>
    <r>
      <rPr>
        <sz val="11"/>
        <color theme="1"/>
        <rFont val="Calibri"/>
        <family val="2"/>
        <scheme val="minor"/>
      </rPr>
      <t xml:space="preserve">
Документы, содержащие в конверте и ценовое предложение ниже других фирм, подтверждающие соответствие квалификационным требованиям потенциальных поставщиков соответствуют у: </t>
    </r>
    <r>
      <rPr>
        <b/>
        <sz val="11"/>
        <color theme="1"/>
        <rFont val="Calibri"/>
        <family val="2"/>
        <charset val="204"/>
        <scheme val="minor"/>
      </rPr>
      <t>ТОО «АИМ Плюс»,   ТОО "BBK QAZAQSTAN", ТОО "AG Medical Company", ТОО "Компнаия Демеу", ТОО "AI Gani Med".</t>
    </r>
    <r>
      <rPr>
        <sz val="11"/>
        <color theme="1"/>
        <rFont val="Calibri"/>
        <family val="2"/>
        <scheme val="minor"/>
      </rPr>
      <t xml:space="preserve">
      Представленные предложения соответствуют квалификационным требованиям, установленным пунктом 8 Правил организации и проведения закупа лекарственных средств, профилактических (иммунобиологических, диагностических, дезинфицирующих) препаратов, лекарственных средств и медицинской техники, фармацевтических услуг по оказанию гарантированного объема бесплатной медицинской помощи, утвержденных Постановлением Правительства от 30.10.2009 года №1729 с ценовыми предложениями. Согласно приложению 1.
      Организатор закупок по результату данных закупок способом запроса ценовых предложений РЕШИЛ:
1) Признать закупку по приобретению оборудование для оказания гарантированного объема бесплатной медицинской помощи на 2021 год способом запроса ценовых предложений состоявшимся:
2) Экономия бюджетных средств от закупок по приобретению оборудование медицинского назначения на 2021 год –   1 052 747 тенге 00 тиын:
3) Заключить договор и закупить медицинские изделия для лабораторий у  </t>
    </r>
    <r>
      <rPr>
        <b/>
        <sz val="11"/>
        <color theme="1"/>
        <rFont val="Calibri"/>
        <family val="2"/>
        <charset val="204"/>
        <scheme val="minor"/>
      </rPr>
      <t xml:space="preserve">ТОО «АИМ Плюс»,   ТОО "BBK QAZAQSTAN", ТОО "AG Medical Company", ТОО "Компнаия Демеу", ТОО "AI Gani Med" </t>
    </r>
    <r>
      <rPr>
        <sz val="11"/>
        <color theme="1"/>
        <rFont val="Calibri"/>
        <family val="2"/>
        <scheme val="minor"/>
      </rPr>
      <t xml:space="preserve"> ценовое предложение которого было наименьшим, согласно приложению 2.
4) Так же, 3 позиций по ценовому предложению не закуп не состоялся на общую сумму 77 750 тенге 00 тиын.                                                                       5) Договор отправим в течение 3-х рабочих дней потенциальным поставщикам после протокола.                                                                                         Бухгалтер по государственным закупкам ________________________ Бегалиева М.Ж.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</si>
</sst>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Border="1"/>
    <xf numFmtId="3" fontId="0" fillId="2" borderId="1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T46"/>
  <sheetViews>
    <sheetView tabSelected="1" workbookViewId="0">
      <selection activeCell="Y3" sqref="Y3"/>
    </sheetView>
  </sheetViews>
  <sheetFormatPr defaultRowHeight="15" x14ac:dyDescent="0.25"/>
  <cols>
    <col min="1" max="1" width="9.140625" style="1"/>
    <col min="2" max="2" width="4.28515625" style="2" customWidth="1"/>
    <col min="3" max="3" width="23" style="1" customWidth="1"/>
    <col min="4" max="4" width="10.5703125" style="1" customWidth="1"/>
    <col min="5" max="5" width="9" style="4" customWidth="1"/>
    <col min="6" max="6" width="8.42578125" style="4" customWidth="1"/>
    <col min="7" max="7" width="12.28515625" style="4" customWidth="1"/>
    <col min="8" max="8" width="8.85546875" style="10" customWidth="1"/>
    <col min="9" max="9" width="11.7109375" style="4" customWidth="1"/>
    <col min="10" max="10" width="9.85546875" style="4" customWidth="1"/>
    <col min="11" max="11" width="9.7109375" style="11" customWidth="1"/>
    <col min="12" max="12" width="10.28515625" style="5" customWidth="1"/>
    <col min="13" max="13" width="9.85546875" style="5" customWidth="1"/>
    <col min="14" max="14" width="7.140625" style="11" customWidth="1"/>
    <col min="15" max="15" width="10.85546875" style="5" customWidth="1"/>
    <col min="16" max="16" width="10.140625" style="5" customWidth="1"/>
    <col min="17" max="17" width="8.85546875" style="10" customWidth="1"/>
    <col min="18" max="18" width="11.42578125" style="4" customWidth="1"/>
    <col min="19" max="19" width="9.5703125" style="10" customWidth="1"/>
    <col min="20" max="20" width="10.85546875" style="3" customWidth="1"/>
    <col min="21" max="21" width="10.42578125" style="3" customWidth="1"/>
    <col min="22" max="22" width="9.42578125" style="12" customWidth="1"/>
    <col min="23" max="23" width="10" style="3" customWidth="1"/>
    <col min="24" max="24" width="11" style="3" customWidth="1"/>
    <col min="25" max="25" width="10.140625" style="11" customWidth="1"/>
    <col min="26" max="26" width="10.28515625" style="5" customWidth="1"/>
    <col min="27" max="27" width="7.85546875" style="8" customWidth="1"/>
    <col min="28" max="28" width="10.42578125" style="8" customWidth="1"/>
    <col min="29" max="29" width="13.140625" style="3" customWidth="1"/>
    <col min="30" max="46" width="9.140625" style="3"/>
    <col min="47" max="16384" width="9.140625" style="1"/>
  </cols>
  <sheetData>
    <row r="3" spans="2:46" ht="156.75" customHeight="1" x14ac:dyDescent="0.25">
      <c r="C3" s="14" t="s">
        <v>71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5" spans="2:46" s="7" customFormat="1" ht="15" customHeight="1" x14ac:dyDescent="0.25">
      <c r="B5" s="18" t="s">
        <v>0</v>
      </c>
      <c r="C5" s="19" t="s">
        <v>1</v>
      </c>
      <c r="D5" s="18" t="s">
        <v>2</v>
      </c>
      <c r="E5" s="20" t="s">
        <v>3</v>
      </c>
      <c r="F5" s="21" t="s">
        <v>51</v>
      </c>
      <c r="G5" s="22" t="s">
        <v>4</v>
      </c>
      <c r="H5" s="23" t="s">
        <v>61</v>
      </c>
      <c r="I5" s="24" t="s">
        <v>62</v>
      </c>
      <c r="J5" s="24" t="s">
        <v>63</v>
      </c>
      <c r="K5" s="25" t="s">
        <v>49</v>
      </c>
      <c r="L5" s="26" t="s">
        <v>50</v>
      </c>
      <c r="M5" s="26" t="s">
        <v>64</v>
      </c>
      <c r="N5" s="25" t="s">
        <v>65</v>
      </c>
      <c r="O5" s="26" t="s">
        <v>66</v>
      </c>
      <c r="P5" s="26" t="s">
        <v>67</v>
      </c>
      <c r="Q5" s="27" t="s">
        <v>52</v>
      </c>
      <c r="R5" s="26" t="s">
        <v>53</v>
      </c>
      <c r="S5" s="27" t="s">
        <v>54</v>
      </c>
      <c r="T5" s="28" t="s">
        <v>68</v>
      </c>
      <c r="U5" s="26" t="s">
        <v>69</v>
      </c>
      <c r="V5" s="25" t="s">
        <v>55</v>
      </c>
      <c r="W5" s="26" t="s">
        <v>56</v>
      </c>
      <c r="X5" s="26" t="s">
        <v>70</v>
      </c>
      <c r="Y5" s="25" t="s">
        <v>57</v>
      </c>
      <c r="Z5" s="26" t="s">
        <v>58</v>
      </c>
      <c r="AA5" s="26" t="s">
        <v>59</v>
      </c>
      <c r="AB5" s="26" t="s">
        <v>60</v>
      </c>
      <c r="AC5" s="29" t="s">
        <v>72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</row>
    <row r="6" spans="2:46" s="7" customFormat="1" ht="49.5" customHeight="1" x14ac:dyDescent="0.25">
      <c r="B6" s="18"/>
      <c r="C6" s="19"/>
      <c r="D6" s="18"/>
      <c r="E6" s="20"/>
      <c r="F6" s="30"/>
      <c r="G6" s="22"/>
      <c r="H6" s="31"/>
      <c r="I6" s="32"/>
      <c r="J6" s="32"/>
      <c r="K6" s="33"/>
      <c r="L6" s="34"/>
      <c r="M6" s="34"/>
      <c r="N6" s="33"/>
      <c r="O6" s="34"/>
      <c r="P6" s="34"/>
      <c r="Q6" s="27"/>
      <c r="R6" s="34"/>
      <c r="S6" s="27"/>
      <c r="T6" s="28"/>
      <c r="U6" s="34"/>
      <c r="V6" s="33"/>
      <c r="W6" s="34"/>
      <c r="X6" s="34"/>
      <c r="Y6" s="33"/>
      <c r="Z6" s="34"/>
      <c r="AA6" s="34"/>
      <c r="AB6" s="34"/>
      <c r="AC6" s="29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2:46" ht="25.5" x14ac:dyDescent="0.25">
      <c r="B7" s="35">
        <v>1</v>
      </c>
      <c r="C7" s="36" t="s">
        <v>5</v>
      </c>
      <c r="D7" s="37" t="s">
        <v>6</v>
      </c>
      <c r="E7" s="38">
        <v>1</v>
      </c>
      <c r="F7" s="38">
        <f>G7/E7</f>
        <v>12100</v>
      </c>
      <c r="G7" s="39">
        <v>12100</v>
      </c>
      <c r="H7" s="40">
        <v>12000</v>
      </c>
      <c r="I7" s="39">
        <f>H7*E7</f>
        <v>12000</v>
      </c>
      <c r="J7" s="39">
        <f>I7</f>
        <v>12000</v>
      </c>
      <c r="K7" s="13"/>
      <c r="L7" s="9"/>
      <c r="M7" s="9"/>
      <c r="N7" s="13"/>
      <c r="O7" s="9"/>
      <c r="P7" s="9"/>
      <c r="Q7" s="41"/>
      <c r="R7" s="42"/>
      <c r="S7" s="41"/>
      <c r="T7" s="43">
        <f>S7*E8</f>
        <v>0</v>
      </c>
      <c r="U7" s="43"/>
      <c r="V7" s="13"/>
      <c r="W7" s="9"/>
      <c r="X7" s="9"/>
      <c r="Y7" s="13"/>
      <c r="Z7" s="9"/>
      <c r="AA7" s="44"/>
      <c r="AB7" s="44"/>
      <c r="AC7" s="43">
        <f>G7-J7-M7-P7-U7-X7</f>
        <v>100</v>
      </c>
    </row>
    <row r="8" spans="2:46" x14ac:dyDescent="0.25">
      <c r="B8" s="35">
        <v>2</v>
      </c>
      <c r="C8" s="36" t="s">
        <v>7</v>
      </c>
      <c r="D8" s="37" t="s">
        <v>8</v>
      </c>
      <c r="E8" s="38">
        <v>30</v>
      </c>
      <c r="F8" s="38">
        <f t="shared" ref="F8:F42" si="0">G8/E8</f>
        <v>1370</v>
      </c>
      <c r="G8" s="39">
        <v>41100</v>
      </c>
      <c r="H8" s="40">
        <v>900</v>
      </c>
      <c r="I8" s="39">
        <f t="shared" ref="I8:I42" si="1">H8*E8</f>
        <v>27000</v>
      </c>
      <c r="J8" s="39"/>
      <c r="K8" s="13">
        <v>640</v>
      </c>
      <c r="L8" s="9">
        <f t="shared" ref="L8:L13" si="2">K8*E8</f>
        <v>19200</v>
      </c>
      <c r="M8" s="9"/>
      <c r="N8" s="13"/>
      <c r="O8" s="9"/>
      <c r="P8" s="9"/>
      <c r="Q8" s="41"/>
      <c r="R8" s="42"/>
      <c r="S8" s="41">
        <v>580</v>
      </c>
      <c r="T8" s="43">
        <f>S8*E9</f>
        <v>17400</v>
      </c>
      <c r="U8" s="43">
        <f>T8</f>
        <v>17400</v>
      </c>
      <c r="V8" s="13">
        <v>600</v>
      </c>
      <c r="W8" s="9">
        <f t="shared" ref="W8:W13" si="3">V8*E8</f>
        <v>18000</v>
      </c>
      <c r="X8" s="9"/>
      <c r="Y8" s="13">
        <v>814</v>
      </c>
      <c r="Z8" s="9">
        <f>Y8*E8</f>
        <v>24420</v>
      </c>
      <c r="AA8" s="44"/>
      <c r="AB8" s="44"/>
      <c r="AC8" s="43">
        <f t="shared" ref="AC8:AC41" si="4">G8-J8-M8-P8-U8-X8</f>
        <v>23700</v>
      </c>
    </row>
    <row r="9" spans="2:46" x14ac:dyDescent="0.25">
      <c r="B9" s="35">
        <v>3</v>
      </c>
      <c r="C9" s="36" t="s">
        <v>9</v>
      </c>
      <c r="D9" s="37" t="s">
        <v>8</v>
      </c>
      <c r="E9" s="38">
        <v>30</v>
      </c>
      <c r="F9" s="38">
        <f t="shared" si="0"/>
        <v>1370</v>
      </c>
      <c r="G9" s="39">
        <v>41100</v>
      </c>
      <c r="H9" s="40">
        <v>900</v>
      </c>
      <c r="I9" s="39">
        <f t="shared" si="1"/>
        <v>27000</v>
      </c>
      <c r="J9" s="39"/>
      <c r="K9" s="13">
        <v>640</v>
      </c>
      <c r="L9" s="9">
        <f t="shared" si="2"/>
        <v>19200</v>
      </c>
      <c r="M9" s="9"/>
      <c r="N9" s="13"/>
      <c r="O9" s="9"/>
      <c r="P9" s="9"/>
      <c r="Q9" s="41"/>
      <c r="R9" s="42"/>
      <c r="S9" s="41">
        <v>580</v>
      </c>
      <c r="T9" s="43">
        <f>S9*E9</f>
        <v>17400</v>
      </c>
      <c r="U9" s="43">
        <f>T9</f>
        <v>17400</v>
      </c>
      <c r="V9" s="13">
        <v>600</v>
      </c>
      <c r="W9" s="9">
        <f t="shared" si="3"/>
        <v>18000</v>
      </c>
      <c r="X9" s="9"/>
      <c r="Y9" s="13">
        <v>814</v>
      </c>
      <c r="Z9" s="9">
        <f>Y9*E9</f>
        <v>24420</v>
      </c>
      <c r="AA9" s="44"/>
      <c r="AB9" s="44"/>
      <c r="AC9" s="43">
        <f t="shared" si="4"/>
        <v>23700</v>
      </c>
    </row>
    <row r="10" spans="2:46" x14ac:dyDescent="0.25">
      <c r="B10" s="35">
        <v>4</v>
      </c>
      <c r="C10" s="36" t="s">
        <v>10</v>
      </c>
      <c r="D10" s="37" t="s">
        <v>8</v>
      </c>
      <c r="E10" s="38">
        <v>60</v>
      </c>
      <c r="F10" s="38">
        <f t="shared" si="0"/>
        <v>1570</v>
      </c>
      <c r="G10" s="39">
        <v>94200</v>
      </c>
      <c r="H10" s="40">
        <v>1070</v>
      </c>
      <c r="I10" s="39">
        <f t="shared" si="1"/>
        <v>64200</v>
      </c>
      <c r="J10" s="39"/>
      <c r="K10" s="13">
        <v>718.5</v>
      </c>
      <c r="L10" s="9">
        <f t="shared" si="2"/>
        <v>43110</v>
      </c>
      <c r="M10" s="9"/>
      <c r="N10" s="13"/>
      <c r="O10" s="9"/>
      <c r="P10" s="9"/>
      <c r="Q10" s="41"/>
      <c r="R10" s="42"/>
      <c r="S10" s="41">
        <v>650</v>
      </c>
      <c r="T10" s="43">
        <f>S10*E10</f>
        <v>39000</v>
      </c>
      <c r="U10" s="43">
        <f>T10</f>
        <v>39000</v>
      </c>
      <c r="V10" s="13">
        <v>655</v>
      </c>
      <c r="W10" s="9">
        <f t="shared" si="3"/>
        <v>39300</v>
      </c>
      <c r="X10" s="9"/>
      <c r="Y10" s="13">
        <v>914</v>
      </c>
      <c r="Z10" s="9">
        <f>Y10*E10</f>
        <v>54840</v>
      </c>
      <c r="AA10" s="44"/>
      <c r="AB10" s="44"/>
      <c r="AC10" s="43">
        <f t="shared" si="4"/>
        <v>55200</v>
      </c>
    </row>
    <row r="11" spans="2:46" x14ac:dyDescent="0.25">
      <c r="B11" s="35">
        <v>5</v>
      </c>
      <c r="C11" s="36" t="s">
        <v>11</v>
      </c>
      <c r="D11" s="37" t="s">
        <v>8</v>
      </c>
      <c r="E11" s="38">
        <v>30</v>
      </c>
      <c r="F11" s="38">
        <f t="shared" si="0"/>
        <v>2980</v>
      </c>
      <c r="G11" s="39">
        <v>89400</v>
      </c>
      <c r="H11" s="40">
        <v>1700</v>
      </c>
      <c r="I11" s="39">
        <f t="shared" si="1"/>
        <v>51000</v>
      </c>
      <c r="J11" s="39"/>
      <c r="K11" s="13">
        <v>583</v>
      </c>
      <c r="L11" s="9">
        <f t="shared" si="2"/>
        <v>17490</v>
      </c>
      <c r="M11" s="9"/>
      <c r="N11" s="13"/>
      <c r="O11" s="9"/>
      <c r="P11" s="9"/>
      <c r="Q11" s="41"/>
      <c r="R11" s="42"/>
      <c r="S11" s="41">
        <v>986</v>
      </c>
      <c r="T11" s="43">
        <f>S11*E11</f>
        <v>29580</v>
      </c>
      <c r="U11" s="43"/>
      <c r="V11" s="13">
        <v>550</v>
      </c>
      <c r="W11" s="9">
        <f t="shared" si="3"/>
        <v>16500</v>
      </c>
      <c r="X11" s="9">
        <f>W11</f>
        <v>16500</v>
      </c>
      <c r="Y11" s="13">
        <v>1482</v>
      </c>
      <c r="Z11" s="9">
        <f>Y11*E11</f>
        <v>44460</v>
      </c>
      <c r="AA11" s="44"/>
      <c r="AB11" s="44"/>
      <c r="AC11" s="43">
        <f t="shared" si="4"/>
        <v>72900</v>
      </c>
    </row>
    <row r="12" spans="2:46" ht="25.5" x14ac:dyDescent="0.25">
      <c r="B12" s="35">
        <v>6</v>
      </c>
      <c r="C12" s="36" t="s">
        <v>12</v>
      </c>
      <c r="D12" s="37" t="s">
        <v>13</v>
      </c>
      <c r="E12" s="38">
        <v>3</v>
      </c>
      <c r="F12" s="38">
        <f t="shared" si="0"/>
        <v>4500</v>
      </c>
      <c r="G12" s="39">
        <v>13500</v>
      </c>
      <c r="H12" s="40">
        <v>4020</v>
      </c>
      <c r="I12" s="39">
        <f t="shared" si="1"/>
        <v>12060</v>
      </c>
      <c r="J12" s="39"/>
      <c r="K12" s="13">
        <v>3005</v>
      </c>
      <c r="L12" s="9">
        <f t="shared" si="2"/>
        <v>9015</v>
      </c>
      <c r="M12" s="9"/>
      <c r="N12" s="13"/>
      <c r="O12" s="9"/>
      <c r="P12" s="9"/>
      <c r="Q12" s="41"/>
      <c r="R12" s="42"/>
      <c r="S12" s="41"/>
      <c r="T12" s="43"/>
      <c r="U12" s="43"/>
      <c r="V12" s="13">
        <v>2800</v>
      </c>
      <c r="W12" s="9">
        <f t="shared" si="3"/>
        <v>8400</v>
      </c>
      <c r="X12" s="9">
        <f>W12</f>
        <v>8400</v>
      </c>
      <c r="Y12" s="13"/>
      <c r="Z12" s="9"/>
      <c r="AA12" s="44"/>
      <c r="AB12" s="44"/>
      <c r="AC12" s="43">
        <f t="shared" si="4"/>
        <v>5100</v>
      </c>
    </row>
    <row r="13" spans="2:46" ht="25.5" x14ac:dyDescent="0.25">
      <c r="B13" s="35">
        <v>7</v>
      </c>
      <c r="C13" s="36" t="s">
        <v>14</v>
      </c>
      <c r="D13" s="37" t="s">
        <v>13</v>
      </c>
      <c r="E13" s="38">
        <v>50</v>
      </c>
      <c r="F13" s="38">
        <f t="shared" si="0"/>
        <v>150</v>
      </c>
      <c r="G13" s="39">
        <v>7500</v>
      </c>
      <c r="H13" s="40">
        <v>117</v>
      </c>
      <c r="I13" s="39">
        <f t="shared" si="1"/>
        <v>5850</v>
      </c>
      <c r="J13" s="39"/>
      <c r="K13" s="13">
        <v>78.599999999999994</v>
      </c>
      <c r="L13" s="9">
        <f t="shared" si="2"/>
        <v>3929.9999999999995</v>
      </c>
      <c r="M13" s="9"/>
      <c r="N13" s="13"/>
      <c r="O13" s="9"/>
      <c r="P13" s="9"/>
      <c r="Q13" s="41"/>
      <c r="R13" s="42"/>
      <c r="S13" s="41"/>
      <c r="T13" s="43"/>
      <c r="U13" s="43"/>
      <c r="V13" s="13">
        <v>73</v>
      </c>
      <c r="W13" s="9">
        <f t="shared" si="3"/>
        <v>3650</v>
      </c>
      <c r="X13" s="9">
        <f>W13</f>
        <v>3650</v>
      </c>
      <c r="Y13" s="13"/>
      <c r="Z13" s="9"/>
      <c r="AA13" s="44"/>
      <c r="AB13" s="44"/>
      <c r="AC13" s="43">
        <f t="shared" si="4"/>
        <v>3850</v>
      </c>
    </row>
    <row r="14" spans="2:46" ht="25.5" x14ac:dyDescent="0.25">
      <c r="B14" s="35">
        <v>8</v>
      </c>
      <c r="C14" s="36" t="s">
        <v>15</v>
      </c>
      <c r="D14" s="37" t="s">
        <v>16</v>
      </c>
      <c r="E14" s="38">
        <v>4</v>
      </c>
      <c r="F14" s="38">
        <f t="shared" si="0"/>
        <v>4200</v>
      </c>
      <c r="G14" s="39">
        <v>16800</v>
      </c>
      <c r="H14" s="40">
        <v>2600</v>
      </c>
      <c r="I14" s="39">
        <v>10000</v>
      </c>
      <c r="J14" s="39">
        <f>I14</f>
        <v>10000</v>
      </c>
      <c r="K14" s="13"/>
      <c r="L14" s="9"/>
      <c r="M14" s="9"/>
      <c r="N14" s="13"/>
      <c r="O14" s="9"/>
      <c r="P14" s="9"/>
      <c r="Q14" s="41"/>
      <c r="R14" s="42"/>
      <c r="S14" s="41"/>
      <c r="T14" s="43"/>
      <c r="U14" s="43"/>
      <c r="V14" s="13"/>
      <c r="W14" s="9"/>
      <c r="X14" s="9"/>
      <c r="Y14" s="13">
        <v>2700</v>
      </c>
      <c r="Z14" s="9">
        <f>Y14*E14</f>
        <v>10800</v>
      </c>
      <c r="AA14" s="44"/>
      <c r="AB14" s="44"/>
      <c r="AC14" s="43">
        <f t="shared" si="4"/>
        <v>6800</v>
      </c>
    </row>
    <row r="15" spans="2:46" ht="25.5" x14ac:dyDescent="0.25">
      <c r="B15" s="35">
        <v>9</v>
      </c>
      <c r="C15" s="36" t="s">
        <v>17</v>
      </c>
      <c r="D15" s="37" t="s">
        <v>16</v>
      </c>
      <c r="E15" s="38">
        <v>4</v>
      </c>
      <c r="F15" s="38">
        <f t="shared" si="0"/>
        <v>4850</v>
      </c>
      <c r="G15" s="39">
        <v>19400</v>
      </c>
      <c r="H15" s="40">
        <v>2700</v>
      </c>
      <c r="I15" s="39">
        <f t="shared" si="1"/>
        <v>10800</v>
      </c>
      <c r="J15" s="39"/>
      <c r="K15" s="13"/>
      <c r="L15" s="9"/>
      <c r="M15" s="9"/>
      <c r="N15" s="13"/>
      <c r="O15" s="9"/>
      <c r="P15" s="9"/>
      <c r="Q15" s="41"/>
      <c r="R15" s="42"/>
      <c r="S15" s="41"/>
      <c r="T15" s="43"/>
      <c r="U15" s="43"/>
      <c r="V15" s="13"/>
      <c r="W15" s="9"/>
      <c r="X15" s="9"/>
      <c r="Y15" s="13"/>
      <c r="Z15" s="9"/>
      <c r="AA15" s="44"/>
      <c r="AB15" s="44"/>
      <c r="AC15" s="43">
        <f t="shared" si="4"/>
        <v>19400</v>
      </c>
    </row>
    <row r="16" spans="2:46" x14ac:dyDescent="0.25">
      <c r="B16" s="35">
        <v>10</v>
      </c>
      <c r="C16" s="36" t="s">
        <v>18</v>
      </c>
      <c r="D16" s="37" t="s">
        <v>16</v>
      </c>
      <c r="E16" s="38">
        <v>2</v>
      </c>
      <c r="F16" s="38">
        <f t="shared" si="0"/>
        <v>3500</v>
      </c>
      <c r="G16" s="39">
        <v>7000</v>
      </c>
      <c r="H16" s="40">
        <v>3000</v>
      </c>
      <c r="I16" s="39">
        <f t="shared" si="1"/>
        <v>6000</v>
      </c>
      <c r="J16" s="39"/>
      <c r="K16" s="13">
        <v>1550</v>
      </c>
      <c r="L16" s="9">
        <f>K16*E16</f>
        <v>3100</v>
      </c>
      <c r="M16" s="9">
        <f>L16</f>
        <v>3100</v>
      </c>
      <c r="N16" s="13"/>
      <c r="O16" s="9"/>
      <c r="P16" s="9"/>
      <c r="Q16" s="41"/>
      <c r="R16" s="42"/>
      <c r="S16" s="41"/>
      <c r="T16" s="43"/>
      <c r="U16" s="43"/>
      <c r="V16" s="13"/>
      <c r="W16" s="9"/>
      <c r="X16" s="9"/>
      <c r="Y16" s="13"/>
      <c r="Z16" s="9"/>
      <c r="AA16" s="44"/>
      <c r="AB16" s="44"/>
      <c r="AC16" s="43">
        <f t="shared" si="4"/>
        <v>3900</v>
      </c>
    </row>
    <row r="17" spans="2:29" ht="25.5" x14ac:dyDescent="0.25">
      <c r="B17" s="35">
        <v>11</v>
      </c>
      <c r="C17" s="36" t="s">
        <v>19</v>
      </c>
      <c r="D17" s="37" t="s">
        <v>20</v>
      </c>
      <c r="E17" s="38">
        <v>2000</v>
      </c>
      <c r="F17" s="38">
        <f t="shared" si="0"/>
        <v>85</v>
      </c>
      <c r="G17" s="39">
        <v>170000</v>
      </c>
      <c r="H17" s="40">
        <v>77</v>
      </c>
      <c r="I17" s="39">
        <f t="shared" si="1"/>
        <v>154000</v>
      </c>
      <c r="J17" s="39">
        <f>I17</f>
        <v>154000</v>
      </c>
      <c r="K17" s="13"/>
      <c r="L17" s="9"/>
      <c r="M17" s="9"/>
      <c r="N17" s="13"/>
      <c r="O17" s="9"/>
      <c r="P17" s="9"/>
      <c r="Q17" s="41"/>
      <c r="R17" s="42"/>
      <c r="S17" s="41"/>
      <c r="T17" s="43"/>
      <c r="U17" s="43"/>
      <c r="V17" s="13"/>
      <c r="W17" s="9"/>
      <c r="X17" s="9"/>
      <c r="Y17" s="13"/>
      <c r="Z17" s="9"/>
      <c r="AA17" s="44"/>
      <c r="AB17" s="44"/>
      <c r="AC17" s="43">
        <f t="shared" si="4"/>
        <v>16000</v>
      </c>
    </row>
    <row r="18" spans="2:29" ht="25.5" x14ac:dyDescent="0.25">
      <c r="B18" s="35">
        <v>12</v>
      </c>
      <c r="C18" s="36" t="s">
        <v>21</v>
      </c>
      <c r="D18" s="37" t="s">
        <v>20</v>
      </c>
      <c r="E18" s="38">
        <v>20</v>
      </c>
      <c r="F18" s="38">
        <f t="shared" si="0"/>
        <v>1500</v>
      </c>
      <c r="G18" s="39">
        <v>30000</v>
      </c>
      <c r="H18" s="40">
        <v>1020</v>
      </c>
      <c r="I18" s="39">
        <f t="shared" si="1"/>
        <v>20400</v>
      </c>
      <c r="J18" s="39"/>
      <c r="K18" s="13">
        <v>642</v>
      </c>
      <c r="L18" s="9">
        <f t="shared" ref="L18:L35" si="5">K18*E18</f>
        <v>12840</v>
      </c>
      <c r="M18" s="9"/>
      <c r="N18" s="13"/>
      <c r="O18" s="9"/>
      <c r="P18" s="9"/>
      <c r="Q18" s="41"/>
      <c r="R18" s="42"/>
      <c r="S18" s="41"/>
      <c r="T18" s="43"/>
      <c r="U18" s="43"/>
      <c r="V18" s="13">
        <v>595</v>
      </c>
      <c r="W18" s="9">
        <f>V18*E18</f>
        <v>11900</v>
      </c>
      <c r="X18" s="9">
        <f>W18</f>
        <v>11900</v>
      </c>
      <c r="Y18" s="13"/>
      <c r="Z18" s="9"/>
      <c r="AA18" s="44"/>
      <c r="AB18" s="44"/>
      <c r="AC18" s="43">
        <f t="shared" si="4"/>
        <v>18100</v>
      </c>
    </row>
    <row r="19" spans="2:29" x14ac:dyDescent="0.25">
      <c r="B19" s="35">
        <v>13</v>
      </c>
      <c r="C19" s="36" t="s">
        <v>22</v>
      </c>
      <c r="D19" s="37" t="s">
        <v>20</v>
      </c>
      <c r="E19" s="38">
        <v>10</v>
      </c>
      <c r="F19" s="38">
        <f t="shared" si="0"/>
        <v>500</v>
      </c>
      <c r="G19" s="39">
        <v>5000</v>
      </c>
      <c r="H19" s="40">
        <v>420</v>
      </c>
      <c r="I19" s="39">
        <f t="shared" si="1"/>
        <v>4200</v>
      </c>
      <c r="J19" s="39"/>
      <c r="K19" s="13">
        <v>494</v>
      </c>
      <c r="L19" s="9">
        <f t="shared" si="5"/>
        <v>4940</v>
      </c>
      <c r="M19" s="9"/>
      <c r="N19" s="13"/>
      <c r="O19" s="9"/>
      <c r="P19" s="9"/>
      <c r="Q19" s="41"/>
      <c r="R19" s="42"/>
      <c r="S19" s="41"/>
      <c r="T19" s="43"/>
      <c r="U19" s="43"/>
      <c r="V19" s="13">
        <v>460</v>
      </c>
      <c r="W19" s="9">
        <f>V19*E19</f>
        <v>4600</v>
      </c>
      <c r="X19" s="9">
        <f>W19</f>
        <v>4600</v>
      </c>
      <c r="Y19" s="13"/>
      <c r="Z19" s="9"/>
      <c r="AA19" s="44"/>
      <c r="AB19" s="44"/>
      <c r="AC19" s="43">
        <f t="shared" si="4"/>
        <v>400</v>
      </c>
    </row>
    <row r="20" spans="2:29" ht="25.5" x14ac:dyDescent="0.25">
      <c r="B20" s="35">
        <v>14</v>
      </c>
      <c r="C20" s="36" t="s">
        <v>23</v>
      </c>
      <c r="D20" s="37" t="s">
        <v>24</v>
      </c>
      <c r="E20" s="38">
        <v>6</v>
      </c>
      <c r="F20" s="38">
        <f t="shared" si="0"/>
        <v>9970</v>
      </c>
      <c r="G20" s="39">
        <v>59820</v>
      </c>
      <c r="H20" s="40">
        <v>8700</v>
      </c>
      <c r="I20" s="39">
        <f t="shared" si="1"/>
        <v>52200</v>
      </c>
      <c r="J20" s="39"/>
      <c r="K20" s="13">
        <v>4799</v>
      </c>
      <c r="L20" s="9">
        <f t="shared" si="5"/>
        <v>28794</v>
      </c>
      <c r="M20" s="9"/>
      <c r="N20" s="13">
        <v>2993</v>
      </c>
      <c r="O20" s="9">
        <f>N20*E20</f>
        <v>17958</v>
      </c>
      <c r="P20" s="9">
        <f>O20</f>
        <v>17958</v>
      </c>
      <c r="Q20" s="41"/>
      <c r="R20" s="42"/>
      <c r="S20" s="41"/>
      <c r="T20" s="43"/>
      <c r="U20" s="43"/>
      <c r="V20" s="13"/>
      <c r="W20" s="9"/>
      <c r="X20" s="9"/>
      <c r="Y20" s="13"/>
      <c r="Z20" s="9"/>
      <c r="AA20" s="44">
        <v>5551</v>
      </c>
      <c r="AB20" s="44">
        <f>AA20*E20</f>
        <v>33306</v>
      </c>
      <c r="AC20" s="43">
        <f t="shared" si="4"/>
        <v>41862</v>
      </c>
    </row>
    <row r="21" spans="2:29" ht="38.25" x14ac:dyDescent="0.25">
      <c r="B21" s="35">
        <v>15</v>
      </c>
      <c r="C21" s="36" t="s">
        <v>25</v>
      </c>
      <c r="D21" s="37" t="s">
        <v>13</v>
      </c>
      <c r="E21" s="38">
        <v>10000</v>
      </c>
      <c r="F21" s="38">
        <f t="shared" si="0"/>
        <v>20</v>
      </c>
      <c r="G21" s="39">
        <v>200000</v>
      </c>
      <c r="H21" s="40">
        <v>13.7</v>
      </c>
      <c r="I21" s="39">
        <f t="shared" si="1"/>
        <v>137000</v>
      </c>
      <c r="J21" s="39"/>
      <c r="K21" s="13">
        <v>11.8</v>
      </c>
      <c r="L21" s="9">
        <f t="shared" si="5"/>
        <v>118000</v>
      </c>
      <c r="M21" s="9"/>
      <c r="N21" s="13">
        <v>9.5</v>
      </c>
      <c r="O21" s="9">
        <f>N21*E21</f>
        <v>95000</v>
      </c>
      <c r="P21" s="9">
        <f>O21</f>
        <v>95000</v>
      </c>
      <c r="Q21" s="41"/>
      <c r="R21" s="42"/>
      <c r="S21" s="41"/>
      <c r="T21" s="43"/>
      <c r="U21" s="43"/>
      <c r="V21" s="13"/>
      <c r="W21" s="9"/>
      <c r="X21" s="9"/>
      <c r="Y21" s="13"/>
      <c r="Z21" s="9"/>
      <c r="AA21" s="44">
        <v>18.8</v>
      </c>
      <c r="AB21" s="44">
        <f>AA21*E21</f>
        <v>188000</v>
      </c>
      <c r="AC21" s="43">
        <f t="shared" si="4"/>
        <v>105000</v>
      </c>
    </row>
    <row r="22" spans="2:29" ht="51" x14ac:dyDescent="0.25">
      <c r="B22" s="35">
        <v>16</v>
      </c>
      <c r="C22" s="36" t="s">
        <v>26</v>
      </c>
      <c r="D22" s="37" t="s">
        <v>13</v>
      </c>
      <c r="E22" s="38">
        <v>3000</v>
      </c>
      <c r="F22" s="38">
        <f t="shared" si="0"/>
        <v>47</v>
      </c>
      <c r="G22" s="39">
        <v>141000</v>
      </c>
      <c r="H22" s="40">
        <v>44</v>
      </c>
      <c r="I22" s="39">
        <f t="shared" si="1"/>
        <v>132000</v>
      </c>
      <c r="J22" s="39"/>
      <c r="K22" s="13">
        <v>21.38</v>
      </c>
      <c r="L22" s="9">
        <f t="shared" si="5"/>
        <v>64140</v>
      </c>
      <c r="M22" s="9"/>
      <c r="N22" s="13">
        <v>20</v>
      </c>
      <c r="O22" s="9">
        <f>N22*E22</f>
        <v>60000</v>
      </c>
      <c r="P22" s="9">
        <f>O22</f>
        <v>60000</v>
      </c>
      <c r="Q22" s="41"/>
      <c r="R22" s="42"/>
      <c r="S22" s="41"/>
      <c r="T22" s="43"/>
      <c r="U22" s="43"/>
      <c r="V22" s="13"/>
      <c r="W22" s="9"/>
      <c r="X22" s="9"/>
      <c r="Y22" s="13"/>
      <c r="Z22" s="9"/>
      <c r="AA22" s="44">
        <v>24</v>
      </c>
      <c r="AB22" s="44">
        <f>AA22*E22</f>
        <v>72000</v>
      </c>
      <c r="AC22" s="43">
        <f t="shared" si="4"/>
        <v>81000</v>
      </c>
    </row>
    <row r="23" spans="2:29" x14ac:dyDescent="0.25">
      <c r="B23" s="35">
        <v>17</v>
      </c>
      <c r="C23" s="36" t="s">
        <v>27</v>
      </c>
      <c r="D23" s="37" t="s">
        <v>28</v>
      </c>
      <c r="E23" s="38">
        <v>100</v>
      </c>
      <c r="F23" s="38">
        <f t="shared" si="0"/>
        <v>895</v>
      </c>
      <c r="G23" s="39">
        <v>89500</v>
      </c>
      <c r="H23" s="40">
        <v>825</v>
      </c>
      <c r="I23" s="39">
        <f t="shared" si="1"/>
        <v>82500</v>
      </c>
      <c r="J23" s="39"/>
      <c r="K23" s="13">
        <v>210</v>
      </c>
      <c r="L23" s="9">
        <f t="shared" si="5"/>
        <v>21000</v>
      </c>
      <c r="M23" s="9">
        <f>L23</f>
        <v>21000</v>
      </c>
      <c r="N23" s="13"/>
      <c r="O23" s="9"/>
      <c r="P23" s="9"/>
      <c r="Q23" s="41"/>
      <c r="R23" s="42"/>
      <c r="S23" s="41"/>
      <c r="T23" s="43"/>
      <c r="U23" s="43"/>
      <c r="V23" s="13"/>
      <c r="W23" s="9"/>
      <c r="X23" s="9"/>
      <c r="Y23" s="13"/>
      <c r="Z23" s="9"/>
      <c r="AA23" s="44"/>
      <c r="AB23" s="44"/>
      <c r="AC23" s="43">
        <f t="shared" si="4"/>
        <v>68500</v>
      </c>
    </row>
    <row r="24" spans="2:29" x14ac:dyDescent="0.25">
      <c r="B24" s="35">
        <v>18</v>
      </c>
      <c r="C24" s="36" t="s">
        <v>29</v>
      </c>
      <c r="D24" s="37" t="s">
        <v>28</v>
      </c>
      <c r="E24" s="38">
        <v>50</v>
      </c>
      <c r="F24" s="38">
        <f t="shared" si="0"/>
        <v>350</v>
      </c>
      <c r="G24" s="39">
        <v>17500</v>
      </c>
      <c r="H24" s="40">
        <v>337</v>
      </c>
      <c r="I24" s="39">
        <f t="shared" si="1"/>
        <v>16850</v>
      </c>
      <c r="J24" s="39"/>
      <c r="K24" s="13">
        <v>216</v>
      </c>
      <c r="L24" s="9">
        <f t="shared" si="5"/>
        <v>10800</v>
      </c>
      <c r="M24" s="9">
        <f>L24</f>
        <v>10800</v>
      </c>
      <c r="N24" s="13"/>
      <c r="O24" s="9"/>
      <c r="P24" s="9"/>
      <c r="Q24" s="41"/>
      <c r="R24" s="42"/>
      <c r="S24" s="41"/>
      <c r="T24" s="43"/>
      <c r="U24" s="43"/>
      <c r="V24" s="13"/>
      <c r="W24" s="9"/>
      <c r="X24" s="9"/>
      <c r="Y24" s="13"/>
      <c r="Z24" s="9"/>
      <c r="AA24" s="44"/>
      <c r="AB24" s="44"/>
      <c r="AC24" s="43">
        <f t="shared" si="4"/>
        <v>6700</v>
      </c>
    </row>
    <row r="25" spans="2:29" x14ac:dyDescent="0.25">
      <c r="B25" s="35">
        <v>19</v>
      </c>
      <c r="C25" s="36" t="s">
        <v>30</v>
      </c>
      <c r="D25" s="37" t="s">
        <v>13</v>
      </c>
      <c r="E25" s="38">
        <v>30</v>
      </c>
      <c r="F25" s="38">
        <f t="shared" si="0"/>
        <v>2780</v>
      </c>
      <c r="G25" s="39">
        <v>83400</v>
      </c>
      <c r="H25" s="40">
        <v>2370</v>
      </c>
      <c r="I25" s="39">
        <f t="shared" si="1"/>
        <v>71100</v>
      </c>
      <c r="J25" s="39"/>
      <c r="K25" s="13">
        <v>1111</v>
      </c>
      <c r="L25" s="9">
        <f t="shared" si="5"/>
        <v>33330</v>
      </c>
      <c r="M25" s="9">
        <f>L25</f>
        <v>33330</v>
      </c>
      <c r="N25" s="13"/>
      <c r="O25" s="9"/>
      <c r="P25" s="9"/>
      <c r="Q25" s="41">
        <v>1430</v>
      </c>
      <c r="R25" s="42">
        <f>Q25*E25</f>
        <v>42900</v>
      </c>
      <c r="S25" s="41"/>
      <c r="T25" s="43"/>
      <c r="U25" s="43"/>
      <c r="V25" s="13">
        <v>1300</v>
      </c>
      <c r="W25" s="9">
        <f>V25*E25</f>
        <v>39000</v>
      </c>
      <c r="X25" s="9"/>
      <c r="Y25" s="13"/>
      <c r="Z25" s="9"/>
      <c r="AA25" s="44"/>
      <c r="AB25" s="44"/>
      <c r="AC25" s="43">
        <f t="shared" si="4"/>
        <v>50070</v>
      </c>
    </row>
    <row r="26" spans="2:29" x14ac:dyDescent="0.25">
      <c r="B26" s="35">
        <v>20</v>
      </c>
      <c r="C26" s="36" t="s">
        <v>31</v>
      </c>
      <c r="D26" s="37" t="s">
        <v>13</v>
      </c>
      <c r="E26" s="38">
        <v>5</v>
      </c>
      <c r="F26" s="38">
        <f t="shared" si="0"/>
        <v>16800</v>
      </c>
      <c r="G26" s="39">
        <v>84000</v>
      </c>
      <c r="H26" s="40">
        <v>13500</v>
      </c>
      <c r="I26" s="39">
        <f t="shared" si="1"/>
        <v>67500</v>
      </c>
      <c r="J26" s="39"/>
      <c r="K26" s="13">
        <v>7245</v>
      </c>
      <c r="L26" s="9">
        <f t="shared" si="5"/>
        <v>36225</v>
      </c>
      <c r="M26" s="9">
        <f>L26</f>
        <v>36225</v>
      </c>
      <c r="N26" s="13"/>
      <c r="O26" s="9"/>
      <c r="P26" s="9"/>
      <c r="Q26" s="41">
        <v>9300</v>
      </c>
      <c r="R26" s="42">
        <f t="shared" ref="R26:R27" si="6">Q26*E26</f>
        <v>46500</v>
      </c>
      <c r="S26" s="41"/>
      <c r="T26" s="43"/>
      <c r="U26" s="43"/>
      <c r="V26" s="13">
        <v>8200</v>
      </c>
      <c r="W26" s="9">
        <f>V26*E26</f>
        <v>41000</v>
      </c>
      <c r="X26" s="9"/>
      <c r="Y26" s="13"/>
      <c r="Z26" s="9"/>
      <c r="AA26" s="44"/>
      <c r="AB26" s="44"/>
      <c r="AC26" s="43">
        <f t="shared" si="4"/>
        <v>47775</v>
      </c>
    </row>
    <row r="27" spans="2:29" x14ac:dyDescent="0.25">
      <c r="B27" s="35">
        <v>21</v>
      </c>
      <c r="C27" s="36" t="s">
        <v>32</v>
      </c>
      <c r="D27" s="37" t="s">
        <v>13</v>
      </c>
      <c r="E27" s="38">
        <v>5</v>
      </c>
      <c r="F27" s="38">
        <f t="shared" si="0"/>
        <v>7980</v>
      </c>
      <c r="G27" s="39">
        <v>39900</v>
      </c>
      <c r="H27" s="40">
        <v>7700</v>
      </c>
      <c r="I27" s="39">
        <f t="shared" si="1"/>
        <v>38500</v>
      </c>
      <c r="J27" s="39"/>
      <c r="K27" s="13">
        <v>4478</v>
      </c>
      <c r="L27" s="9">
        <f t="shared" si="5"/>
        <v>22390</v>
      </c>
      <c r="M27" s="9"/>
      <c r="N27" s="13"/>
      <c r="O27" s="9"/>
      <c r="P27" s="9"/>
      <c r="Q27" s="41">
        <v>4200</v>
      </c>
      <c r="R27" s="42">
        <f t="shared" si="6"/>
        <v>21000</v>
      </c>
      <c r="S27" s="41"/>
      <c r="T27" s="43"/>
      <c r="U27" s="43"/>
      <c r="V27" s="13">
        <v>4100</v>
      </c>
      <c r="W27" s="9">
        <f>V27*E27</f>
        <v>20500</v>
      </c>
      <c r="X27" s="9">
        <f>W27</f>
        <v>20500</v>
      </c>
      <c r="Y27" s="13"/>
      <c r="Z27" s="9"/>
      <c r="AA27" s="44"/>
      <c r="AB27" s="44"/>
      <c r="AC27" s="43">
        <f t="shared" si="4"/>
        <v>19400</v>
      </c>
    </row>
    <row r="28" spans="2:29" ht="25.5" x14ac:dyDescent="0.25">
      <c r="B28" s="35">
        <v>22</v>
      </c>
      <c r="C28" s="36" t="s">
        <v>33</v>
      </c>
      <c r="D28" s="37" t="s">
        <v>13</v>
      </c>
      <c r="E28" s="38">
        <v>20</v>
      </c>
      <c r="F28" s="38">
        <f t="shared" si="0"/>
        <v>8500</v>
      </c>
      <c r="G28" s="39">
        <v>170000</v>
      </c>
      <c r="H28" s="40">
        <v>8045</v>
      </c>
      <c r="I28" s="39">
        <f t="shared" si="1"/>
        <v>160900</v>
      </c>
      <c r="J28" s="39"/>
      <c r="K28" s="13">
        <v>947.5</v>
      </c>
      <c r="L28" s="9">
        <f t="shared" si="5"/>
        <v>18950</v>
      </c>
      <c r="M28" s="9">
        <f>L28</f>
        <v>18950</v>
      </c>
      <c r="N28" s="13"/>
      <c r="O28" s="9"/>
      <c r="P28" s="9"/>
      <c r="Q28" s="41"/>
      <c r="R28" s="42"/>
      <c r="S28" s="41"/>
      <c r="T28" s="43"/>
      <c r="U28" s="43"/>
      <c r="V28" s="13"/>
      <c r="W28" s="9"/>
      <c r="X28" s="9"/>
      <c r="Y28" s="13"/>
      <c r="Z28" s="9"/>
      <c r="AA28" s="44"/>
      <c r="AB28" s="44"/>
      <c r="AC28" s="43">
        <f t="shared" si="4"/>
        <v>151050</v>
      </c>
    </row>
    <row r="29" spans="2:29" ht="63.75" x14ac:dyDescent="0.25">
      <c r="B29" s="35">
        <v>23</v>
      </c>
      <c r="C29" s="36" t="s">
        <v>34</v>
      </c>
      <c r="D29" s="37" t="s">
        <v>13</v>
      </c>
      <c r="E29" s="38">
        <v>3</v>
      </c>
      <c r="F29" s="38">
        <f t="shared" si="0"/>
        <v>29850</v>
      </c>
      <c r="G29" s="39">
        <v>89550</v>
      </c>
      <c r="H29" s="40">
        <v>11500</v>
      </c>
      <c r="I29" s="39">
        <v>34791</v>
      </c>
      <c r="J29" s="39">
        <v>34791</v>
      </c>
      <c r="K29" s="13">
        <v>13080</v>
      </c>
      <c r="L29" s="9">
        <f t="shared" si="5"/>
        <v>39240</v>
      </c>
      <c r="M29" s="9"/>
      <c r="N29" s="13">
        <v>13570</v>
      </c>
      <c r="O29" s="9">
        <f>N29*E29</f>
        <v>40710</v>
      </c>
      <c r="P29" s="9"/>
      <c r="Q29" s="41"/>
      <c r="R29" s="42"/>
      <c r="S29" s="41"/>
      <c r="T29" s="43"/>
      <c r="U29" s="43"/>
      <c r="V29" s="13">
        <v>11750</v>
      </c>
      <c r="W29" s="9">
        <f>V29*E29</f>
        <v>35250</v>
      </c>
      <c r="X29" s="9">
        <f>W29</f>
        <v>35250</v>
      </c>
      <c r="Y29" s="13"/>
      <c r="Z29" s="9"/>
      <c r="AA29" s="44"/>
      <c r="AB29" s="44"/>
      <c r="AC29" s="43">
        <f t="shared" si="4"/>
        <v>19509</v>
      </c>
    </row>
    <row r="30" spans="2:29" ht="63.75" x14ac:dyDescent="0.25">
      <c r="B30" s="35">
        <v>24</v>
      </c>
      <c r="C30" s="36" t="s">
        <v>35</v>
      </c>
      <c r="D30" s="37" t="s">
        <v>13</v>
      </c>
      <c r="E30" s="38">
        <v>6</v>
      </c>
      <c r="F30" s="38">
        <f t="shared" si="0"/>
        <v>15300</v>
      </c>
      <c r="G30" s="39">
        <v>91800</v>
      </c>
      <c r="H30" s="40">
        <v>13700</v>
      </c>
      <c r="I30" s="39">
        <f t="shared" si="1"/>
        <v>82200</v>
      </c>
      <c r="J30" s="39"/>
      <c r="K30" s="13">
        <v>7980</v>
      </c>
      <c r="L30" s="9">
        <f t="shared" si="5"/>
        <v>47880</v>
      </c>
      <c r="M30" s="9"/>
      <c r="N30" s="13">
        <v>8279.25</v>
      </c>
      <c r="O30" s="9">
        <f>N30*E30</f>
        <v>49675.5</v>
      </c>
      <c r="P30" s="9"/>
      <c r="Q30" s="41"/>
      <c r="R30" s="42"/>
      <c r="S30" s="41"/>
      <c r="T30" s="43"/>
      <c r="U30" s="43"/>
      <c r="V30" s="13">
        <v>7200</v>
      </c>
      <c r="W30" s="9">
        <f>V30*E30</f>
        <v>43200</v>
      </c>
      <c r="X30" s="9">
        <f t="shared" ref="X30:X31" si="7">W30</f>
        <v>43200</v>
      </c>
      <c r="Y30" s="13"/>
      <c r="Z30" s="9"/>
      <c r="AA30" s="44"/>
      <c r="AB30" s="44"/>
      <c r="AC30" s="43">
        <f t="shared" si="4"/>
        <v>48600</v>
      </c>
    </row>
    <row r="31" spans="2:29" ht="51" x14ac:dyDescent="0.25">
      <c r="B31" s="35">
        <v>25</v>
      </c>
      <c r="C31" s="36" t="s">
        <v>36</v>
      </c>
      <c r="D31" s="37" t="s">
        <v>13</v>
      </c>
      <c r="E31" s="38">
        <v>1000</v>
      </c>
      <c r="F31" s="38">
        <f t="shared" si="0"/>
        <v>170</v>
      </c>
      <c r="G31" s="39">
        <v>170000</v>
      </c>
      <c r="H31" s="40">
        <v>157</v>
      </c>
      <c r="I31" s="39">
        <f t="shared" si="1"/>
        <v>157000</v>
      </c>
      <c r="J31" s="39"/>
      <c r="K31" s="13">
        <v>100</v>
      </c>
      <c r="L31" s="9">
        <f t="shared" si="5"/>
        <v>100000</v>
      </c>
      <c r="M31" s="9"/>
      <c r="N31" s="13"/>
      <c r="O31" s="9"/>
      <c r="P31" s="9"/>
      <c r="Q31" s="41"/>
      <c r="R31" s="42"/>
      <c r="S31" s="41"/>
      <c r="T31" s="43"/>
      <c r="U31" s="43"/>
      <c r="V31" s="13">
        <v>90</v>
      </c>
      <c r="W31" s="9">
        <f>V31*E31</f>
        <v>90000</v>
      </c>
      <c r="X31" s="9">
        <f t="shared" si="7"/>
        <v>90000</v>
      </c>
      <c r="Y31" s="13"/>
      <c r="Z31" s="9"/>
      <c r="AA31" s="44"/>
      <c r="AB31" s="44"/>
      <c r="AC31" s="43">
        <f t="shared" si="4"/>
        <v>80000</v>
      </c>
    </row>
    <row r="32" spans="2:29" x14ac:dyDescent="0.25">
      <c r="B32" s="35">
        <v>26</v>
      </c>
      <c r="C32" s="36" t="s">
        <v>37</v>
      </c>
      <c r="D32" s="37" t="s">
        <v>38</v>
      </c>
      <c r="E32" s="38">
        <v>20</v>
      </c>
      <c r="F32" s="38">
        <f t="shared" si="0"/>
        <v>320</v>
      </c>
      <c r="G32" s="39">
        <v>6400</v>
      </c>
      <c r="H32" s="40">
        <v>320</v>
      </c>
      <c r="I32" s="39">
        <f t="shared" si="1"/>
        <v>6400</v>
      </c>
      <c r="J32" s="39"/>
      <c r="K32" s="13">
        <v>118</v>
      </c>
      <c r="L32" s="9">
        <f t="shared" si="5"/>
        <v>2360</v>
      </c>
      <c r="M32" s="9">
        <f>L32</f>
        <v>2360</v>
      </c>
      <c r="N32" s="13"/>
      <c r="O32" s="9"/>
      <c r="P32" s="9"/>
      <c r="Q32" s="41"/>
      <c r="R32" s="42"/>
      <c r="S32" s="41"/>
      <c r="T32" s="43"/>
      <c r="U32" s="43"/>
      <c r="V32" s="13"/>
      <c r="W32" s="9"/>
      <c r="X32" s="9"/>
      <c r="Y32" s="13"/>
      <c r="Z32" s="9"/>
      <c r="AA32" s="44"/>
      <c r="AB32" s="44"/>
      <c r="AC32" s="43">
        <f t="shared" si="4"/>
        <v>4040</v>
      </c>
    </row>
    <row r="33" spans="2:29" ht="51" x14ac:dyDescent="0.25">
      <c r="B33" s="35">
        <v>27</v>
      </c>
      <c r="C33" s="36" t="s">
        <v>39</v>
      </c>
      <c r="D33" s="37" t="s">
        <v>13</v>
      </c>
      <c r="E33" s="38">
        <v>20</v>
      </c>
      <c r="F33" s="38">
        <f t="shared" si="0"/>
        <v>1850</v>
      </c>
      <c r="G33" s="39">
        <v>37000</v>
      </c>
      <c r="H33" s="40">
        <v>1370</v>
      </c>
      <c r="I33" s="39">
        <f t="shared" si="1"/>
        <v>27400</v>
      </c>
      <c r="J33" s="39"/>
      <c r="K33" s="13">
        <v>371.5</v>
      </c>
      <c r="L33" s="9">
        <f t="shared" si="5"/>
        <v>7430</v>
      </c>
      <c r="M33" s="9">
        <f>L33</f>
        <v>7430</v>
      </c>
      <c r="N33" s="13"/>
      <c r="O33" s="9"/>
      <c r="P33" s="9"/>
      <c r="Q33" s="41"/>
      <c r="R33" s="42"/>
      <c r="S33" s="41"/>
      <c r="T33" s="43"/>
      <c r="U33" s="43"/>
      <c r="V33" s="13"/>
      <c r="W33" s="9"/>
      <c r="X33" s="9"/>
      <c r="Y33" s="13"/>
      <c r="Z33" s="9"/>
      <c r="AA33" s="44">
        <v>409.5</v>
      </c>
      <c r="AB33" s="44">
        <f>AA33*E33</f>
        <v>8190</v>
      </c>
      <c r="AC33" s="43">
        <f t="shared" si="4"/>
        <v>29570</v>
      </c>
    </row>
    <row r="34" spans="2:29" ht="25.5" x14ac:dyDescent="0.25">
      <c r="B34" s="35">
        <v>28</v>
      </c>
      <c r="C34" s="36" t="s">
        <v>40</v>
      </c>
      <c r="D34" s="37" t="s">
        <v>38</v>
      </c>
      <c r="E34" s="38">
        <v>150</v>
      </c>
      <c r="F34" s="38">
        <f t="shared" si="0"/>
        <v>270</v>
      </c>
      <c r="G34" s="39">
        <v>40500</v>
      </c>
      <c r="H34" s="40">
        <v>270</v>
      </c>
      <c r="I34" s="39">
        <f t="shared" si="1"/>
        <v>40500</v>
      </c>
      <c r="J34" s="39">
        <f>I34</f>
        <v>40500</v>
      </c>
      <c r="K34" s="13"/>
      <c r="L34" s="9">
        <f t="shared" si="5"/>
        <v>0</v>
      </c>
      <c r="M34" s="9"/>
      <c r="N34" s="13"/>
      <c r="O34" s="9"/>
      <c r="P34" s="9"/>
      <c r="Q34" s="41"/>
      <c r="R34" s="42"/>
      <c r="S34" s="41"/>
      <c r="T34" s="43"/>
      <c r="U34" s="43"/>
      <c r="V34" s="13"/>
      <c r="W34" s="9"/>
      <c r="X34" s="9"/>
      <c r="Y34" s="13"/>
      <c r="Z34" s="9"/>
      <c r="AA34" s="44"/>
      <c r="AB34" s="44"/>
      <c r="AC34" s="43">
        <f t="shared" si="4"/>
        <v>0</v>
      </c>
    </row>
    <row r="35" spans="2:29" ht="25.5" x14ac:dyDescent="0.25">
      <c r="B35" s="35">
        <v>29</v>
      </c>
      <c r="C35" s="36" t="s">
        <v>41</v>
      </c>
      <c r="D35" s="37" t="s">
        <v>13</v>
      </c>
      <c r="E35" s="38">
        <v>30</v>
      </c>
      <c r="F35" s="38">
        <f t="shared" si="0"/>
        <v>1370</v>
      </c>
      <c r="G35" s="39">
        <v>41100</v>
      </c>
      <c r="H35" s="40">
        <v>1050</v>
      </c>
      <c r="I35" s="39">
        <f t="shared" si="1"/>
        <v>31500</v>
      </c>
      <c r="J35" s="39"/>
      <c r="K35" s="13">
        <v>729</v>
      </c>
      <c r="L35" s="9">
        <f t="shared" si="5"/>
        <v>21870</v>
      </c>
      <c r="M35" s="9">
        <f>L35</f>
        <v>21870</v>
      </c>
      <c r="N35" s="13"/>
      <c r="O35" s="9"/>
      <c r="P35" s="9"/>
      <c r="Q35" s="41"/>
      <c r="R35" s="42"/>
      <c r="S35" s="41"/>
      <c r="T35" s="43"/>
      <c r="U35" s="43"/>
      <c r="V35" s="13"/>
      <c r="W35" s="9"/>
      <c r="X35" s="9"/>
      <c r="Y35" s="13"/>
      <c r="Z35" s="9"/>
      <c r="AA35" s="44"/>
      <c r="AB35" s="44"/>
      <c r="AC35" s="43">
        <f t="shared" si="4"/>
        <v>19230</v>
      </c>
    </row>
    <row r="36" spans="2:29" ht="63.75" x14ac:dyDescent="0.25">
      <c r="B36" s="35">
        <v>30</v>
      </c>
      <c r="C36" s="36" t="s">
        <v>42</v>
      </c>
      <c r="D36" s="37" t="s">
        <v>13</v>
      </c>
      <c r="E36" s="38">
        <v>150</v>
      </c>
      <c r="F36" s="38">
        <f t="shared" si="0"/>
        <v>174</v>
      </c>
      <c r="G36" s="39">
        <v>26100</v>
      </c>
      <c r="H36" s="40">
        <v>147</v>
      </c>
      <c r="I36" s="39">
        <f t="shared" si="1"/>
        <v>22050</v>
      </c>
      <c r="J36" s="39">
        <f>I36</f>
        <v>22050</v>
      </c>
      <c r="K36" s="13"/>
      <c r="L36" s="9"/>
      <c r="M36" s="9"/>
      <c r="N36" s="13"/>
      <c r="O36" s="9"/>
      <c r="P36" s="9"/>
      <c r="Q36" s="41"/>
      <c r="R36" s="42"/>
      <c r="S36" s="41"/>
      <c r="T36" s="43"/>
      <c r="U36" s="43"/>
      <c r="V36" s="13"/>
      <c r="W36" s="9"/>
      <c r="X36" s="9"/>
      <c r="Y36" s="13"/>
      <c r="Z36" s="9"/>
      <c r="AA36" s="44"/>
      <c r="AB36" s="44"/>
      <c r="AC36" s="43">
        <f t="shared" si="4"/>
        <v>4050</v>
      </c>
    </row>
    <row r="37" spans="2:29" x14ac:dyDescent="0.25">
      <c r="B37" s="35">
        <v>31</v>
      </c>
      <c r="C37" s="36" t="s">
        <v>43</v>
      </c>
      <c r="D37" s="37" t="s">
        <v>13</v>
      </c>
      <c r="E37" s="38">
        <v>5</v>
      </c>
      <c r="F37" s="38">
        <f t="shared" si="0"/>
        <v>4500</v>
      </c>
      <c r="G37" s="39">
        <v>22500</v>
      </c>
      <c r="H37" s="40">
        <v>4470</v>
      </c>
      <c r="I37" s="39">
        <f t="shared" si="1"/>
        <v>22350</v>
      </c>
      <c r="J37" s="39"/>
      <c r="K37" s="13">
        <v>2765</v>
      </c>
      <c r="L37" s="9">
        <f>K37*E37</f>
        <v>13825</v>
      </c>
      <c r="M37" s="9">
        <f>L37</f>
        <v>13825</v>
      </c>
      <c r="N37" s="13"/>
      <c r="O37" s="9"/>
      <c r="P37" s="9"/>
      <c r="Q37" s="41"/>
      <c r="R37" s="42"/>
      <c r="S37" s="41"/>
      <c r="T37" s="43"/>
      <c r="U37" s="43"/>
      <c r="V37" s="13"/>
      <c r="W37" s="9"/>
      <c r="X37" s="9"/>
      <c r="Y37" s="13"/>
      <c r="Z37" s="9"/>
      <c r="AA37" s="44"/>
      <c r="AB37" s="44"/>
      <c r="AC37" s="43">
        <f t="shared" si="4"/>
        <v>8675</v>
      </c>
    </row>
    <row r="38" spans="2:29" x14ac:dyDescent="0.25">
      <c r="B38" s="35">
        <v>32</v>
      </c>
      <c r="C38" s="36" t="s">
        <v>44</v>
      </c>
      <c r="D38" s="37" t="s">
        <v>13</v>
      </c>
      <c r="E38" s="38">
        <v>5</v>
      </c>
      <c r="F38" s="38">
        <f t="shared" si="0"/>
        <v>4500</v>
      </c>
      <c r="G38" s="39">
        <v>22500</v>
      </c>
      <c r="H38" s="40">
        <v>4470</v>
      </c>
      <c r="I38" s="39">
        <f t="shared" si="1"/>
        <v>22350</v>
      </c>
      <c r="J38" s="39"/>
      <c r="K38" s="13">
        <v>2765</v>
      </c>
      <c r="L38" s="9">
        <f>K38*E38</f>
        <v>13825</v>
      </c>
      <c r="M38" s="9">
        <f>L38</f>
        <v>13825</v>
      </c>
      <c r="N38" s="13"/>
      <c r="O38" s="9"/>
      <c r="P38" s="9"/>
      <c r="Q38" s="41"/>
      <c r="R38" s="42"/>
      <c r="S38" s="41"/>
      <c r="T38" s="43"/>
      <c r="U38" s="43"/>
      <c r="V38" s="13"/>
      <c r="W38" s="9"/>
      <c r="X38" s="9"/>
      <c r="Y38" s="13"/>
      <c r="Z38" s="9"/>
      <c r="AA38" s="44"/>
      <c r="AB38" s="44"/>
      <c r="AC38" s="43">
        <f t="shared" si="4"/>
        <v>8675</v>
      </c>
    </row>
    <row r="39" spans="2:29" x14ac:dyDescent="0.25">
      <c r="B39" s="35">
        <v>33</v>
      </c>
      <c r="C39" s="36" t="s">
        <v>45</v>
      </c>
      <c r="D39" s="37" t="s">
        <v>13</v>
      </c>
      <c r="E39" s="38">
        <v>500</v>
      </c>
      <c r="F39" s="38">
        <f t="shared" si="0"/>
        <v>100</v>
      </c>
      <c r="G39" s="39">
        <v>50000</v>
      </c>
      <c r="H39" s="40"/>
      <c r="I39" s="39">
        <f t="shared" si="1"/>
        <v>0</v>
      </c>
      <c r="J39" s="39"/>
      <c r="K39" s="13"/>
      <c r="L39" s="9"/>
      <c r="M39" s="9"/>
      <c r="N39" s="13"/>
      <c r="O39" s="9"/>
      <c r="P39" s="9"/>
      <c r="Q39" s="41"/>
      <c r="R39" s="42"/>
      <c r="S39" s="41"/>
      <c r="T39" s="43"/>
      <c r="U39" s="43"/>
      <c r="V39" s="13"/>
      <c r="W39" s="9"/>
      <c r="X39" s="9"/>
      <c r="Y39" s="13"/>
      <c r="Z39" s="9"/>
      <c r="AA39" s="44"/>
      <c r="AB39" s="44"/>
      <c r="AC39" s="43"/>
    </row>
    <row r="40" spans="2:29" x14ac:dyDescent="0.25">
      <c r="B40" s="35">
        <v>34</v>
      </c>
      <c r="C40" s="36" t="s">
        <v>46</v>
      </c>
      <c r="D40" s="37" t="s">
        <v>16</v>
      </c>
      <c r="E40" s="38">
        <v>50</v>
      </c>
      <c r="F40" s="38">
        <f t="shared" si="0"/>
        <v>180</v>
      </c>
      <c r="G40" s="39">
        <v>9000</v>
      </c>
      <c r="H40" s="40"/>
      <c r="I40" s="39">
        <f t="shared" si="1"/>
        <v>0</v>
      </c>
      <c r="J40" s="39"/>
      <c r="K40" s="13"/>
      <c r="L40" s="9"/>
      <c r="M40" s="9"/>
      <c r="N40" s="13"/>
      <c r="O40" s="9"/>
      <c r="P40" s="9"/>
      <c r="Q40" s="41"/>
      <c r="R40" s="42"/>
      <c r="S40" s="41"/>
      <c r="T40" s="43"/>
      <c r="U40" s="43"/>
      <c r="V40" s="13"/>
      <c r="W40" s="9"/>
      <c r="X40" s="9"/>
      <c r="Y40" s="13"/>
      <c r="Z40" s="9"/>
      <c r="AA40" s="44"/>
      <c r="AB40" s="44"/>
      <c r="AC40" s="43"/>
    </row>
    <row r="41" spans="2:29" ht="25.5" x14ac:dyDescent="0.25">
      <c r="B41" s="35">
        <v>35</v>
      </c>
      <c r="C41" s="36" t="s">
        <v>47</v>
      </c>
      <c r="D41" s="37" t="s">
        <v>13</v>
      </c>
      <c r="E41" s="38">
        <v>20</v>
      </c>
      <c r="F41" s="38">
        <f t="shared" si="0"/>
        <v>3500</v>
      </c>
      <c r="G41" s="39">
        <v>70000</v>
      </c>
      <c r="H41" s="40">
        <v>3000</v>
      </c>
      <c r="I41" s="39">
        <f t="shared" si="1"/>
        <v>60000</v>
      </c>
      <c r="J41" s="39">
        <f>I41</f>
        <v>60000</v>
      </c>
      <c r="K41" s="13"/>
      <c r="L41" s="9"/>
      <c r="M41" s="9"/>
      <c r="N41" s="13"/>
      <c r="O41" s="9"/>
      <c r="P41" s="9"/>
      <c r="Q41" s="41"/>
      <c r="R41" s="42"/>
      <c r="S41" s="41"/>
      <c r="T41" s="43"/>
      <c r="U41" s="43"/>
      <c r="V41" s="13"/>
      <c r="W41" s="9"/>
      <c r="X41" s="9"/>
      <c r="Y41" s="13"/>
      <c r="Z41" s="9"/>
      <c r="AA41" s="44"/>
      <c r="AB41" s="44"/>
      <c r="AC41" s="43">
        <f t="shared" si="4"/>
        <v>10000</v>
      </c>
    </row>
    <row r="42" spans="2:29" ht="38.25" x14ac:dyDescent="0.25">
      <c r="B42" s="35">
        <v>36</v>
      </c>
      <c r="C42" s="36" t="s">
        <v>48</v>
      </c>
      <c r="D42" s="37" t="s">
        <v>13</v>
      </c>
      <c r="E42" s="38">
        <v>25</v>
      </c>
      <c r="F42" s="38">
        <f t="shared" si="0"/>
        <v>750</v>
      </c>
      <c r="G42" s="39">
        <v>18750</v>
      </c>
      <c r="H42" s="40"/>
      <c r="I42" s="39">
        <f t="shared" si="1"/>
        <v>0</v>
      </c>
      <c r="J42" s="39"/>
      <c r="K42" s="13"/>
      <c r="L42" s="9"/>
      <c r="M42" s="9"/>
      <c r="N42" s="13"/>
      <c r="O42" s="9"/>
      <c r="P42" s="9"/>
      <c r="Q42" s="41"/>
      <c r="R42" s="42"/>
      <c r="S42" s="41"/>
      <c r="T42" s="43"/>
      <c r="U42" s="43"/>
      <c r="V42" s="13"/>
      <c r="W42" s="9"/>
      <c r="X42" s="9"/>
      <c r="Y42" s="13"/>
      <c r="Z42" s="9"/>
      <c r="AA42" s="44"/>
      <c r="AB42" s="44"/>
      <c r="AC42" s="43"/>
    </row>
    <row r="43" spans="2:29" x14ac:dyDescent="0.25">
      <c r="B43" s="45"/>
      <c r="C43" s="46"/>
      <c r="D43" s="46"/>
      <c r="E43" s="47"/>
      <c r="F43" s="47"/>
      <c r="G43" s="47">
        <f>SUM(G7:G42)</f>
        <v>2127420</v>
      </c>
      <c r="H43" s="48"/>
      <c r="I43" s="47">
        <f>SUM(I7:I42)</f>
        <v>1669601</v>
      </c>
      <c r="J43" s="47">
        <f>SUM(J7:J42)</f>
        <v>333341</v>
      </c>
      <c r="K43" s="49"/>
      <c r="L43" s="50">
        <f>SUM(L7:L42)</f>
        <v>732884</v>
      </c>
      <c r="M43" s="50">
        <f>SUM(M7:M42)</f>
        <v>182715</v>
      </c>
      <c r="N43" s="49"/>
      <c r="O43" s="50">
        <f>SUM(O7:O42)</f>
        <v>263343.5</v>
      </c>
      <c r="P43" s="50">
        <f>SUM(P7:P42)</f>
        <v>172958</v>
      </c>
      <c r="Q43" s="41"/>
      <c r="R43" s="47">
        <f>SUM(R25:R42)</f>
        <v>110400</v>
      </c>
      <c r="S43" s="41"/>
      <c r="T43" s="51">
        <f>SUM(T7:T42)</f>
        <v>103380</v>
      </c>
      <c r="U43" s="51">
        <f>SUM(U7:U42)</f>
        <v>73800</v>
      </c>
      <c r="V43" s="13"/>
      <c r="W43" s="50">
        <f>SUM(W7:W42)</f>
        <v>389300</v>
      </c>
      <c r="X43" s="50">
        <f>SUM(X7:X42)</f>
        <v>234000</v>
      </c>
      <c r="Y43" s="13"/>
      <c r="Z43" s="50">
        <f>SUM(Z8:Z42)</f>
        <v>158940</v>
      </c>
      <c r="AA43" s="44"/>
      <c r="AB43" s="52">
        <f>SUM(AB7:AB42)</f>
        <v>301496</v>
      </c>
      <c r="AC43" s="51">
        <f>SUM(AC7:AC42)</f>
        <v>1052856</v>
      </c>
    </row>
    <row r="46" spans="2:29" ht="327" customHeight="1" x14ac:dyDescent="0.25">
      <c r="C46" s="16" t="s">
        <v>73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Q46" s="11"/>
      <c r="R46" s="5"/>
    </row>
  </sheetData>
  <mergeCells count="30">
    <mergeCell ref="C3:U3"/>
    <mergeCell ref="C46:N46"/>
    <mergeCell ref="AC5:AC6"/>
    <mergeCell ref="J5:J6"/>
    <mergeCell ref="M5:M6"/>
    <mergeCell ref="P5:P6"/>
    <mergeCell ref="U5:U6"/>
    <mergeCell ref="X5:X6"/>
    <mergeCell ref="Z5:Z6"/>
    <mergeCell ref="AA5:AA6"/>
    <mergeCell ref="AB5:AB6"/>
    <mergeCell ref="H5:H6"/>
    <mergeCell ref="I5:I6"/>
    <mergeCell ref="R5:R6"/>
    <mergeCell ref="S5:S6"/>
    <mergeCell ref="T5:T6"/>
    <mergeCell ref="V5:V6"/>
    <mergeCell ref="W5:W6"/>
    <mergeCell ref="Y5:Y6"/>
    <mergeCell ref="K5:K6"/>
    <mergeCell ref="L5:L6"/>
    <mergeCell ref="N5:N6"/>
    <mergeCell ref="O5:O6"/>
    <mergeCell ref="Q5:Q6"/>
    <mergeCell ref="G5:G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2021-03-15T05:27:26Z</dcterms:modified>
</cp:coreProperties>
</file>